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表" sheetId="1" r:id="rId1"/>
  </sheets>
  <definedNames>
    <definedName name="_xlnm.Print_Titles" localSheetId="0">表!$2:$3</definedName>
    <definedName name="_xlnm._FilterDatabase" localSheetId="0" hidden="1">表!$A$3:$K$9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<sst xmlns="http://schemas.openxmlformats.org/spreadsheetml/2006/main" count="26" uniqueCount="23">
  <si>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附件1：</t>
  </si>
  <si>
    <t>三亚市天涯区2025年面向全国引进中小学优秀校长和学科骨干教师考试成绩</t>
  </si>
  <si>
    <t>序号</t>
  </si>
  <si>
    <t>岗位代码</t>
  </si>
  <si>
    <t>岗位名称</t>
  </si>
  <si>
    <t>身份证号码</t>
  </si>
  <si>
    <t>姓名</t>
  </si>
  <si>
    <t>业绩材料评审成绩</t>
  </si>
  <si>
    <t>业绩材料评审
成绩*30%</t>
  </si>
  <si>
    <t>面试成绩</t>
  </si>
  <si>
    <t>面试成绩
*70%</t>
  </si>
  <si>
    <t>考试成绩</t>
  </si>
  <si>
    <t>备注</t>
  </si>
  <si>
    <t>校长</t>
  </si>
  <si>
    <t>230******2313</t>
  </si>
  <si>
    <t>410******5518</t>
  </si>
  <si>
    <t>410******0096</t>
  </si>
  <si>
    <t>面试缺考</t>
  </si>
  <si>
    <t>初中物理骨干教师</t>
  </si>
  <si>
    <t>410******5528</t>
  </si>
  <si>
    <t>410******5513</t>
  </si>
  <si>
    <t>初中英语骨干教师</t>
  </si>
  <si>
    <t>412******2404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</si>
</sst>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70" zoomScaleNormal="70" zoomScaleSheetLayoutView="55" workbookViewId="0">
      <selection activeCell="A2" sqref="A2:K2"/>
    </sheetView>
  </sheetViews>
  <sheetFormatPr defaultColWidth="13.3666666666667" defaultRowHeight="33" customHeight="1"/>
  <cols>
    <col min="1" max="1" width="7.75" style="3" customWidth="1"/>
    <col min="2" max="2" width="14.4083333333333" style="3" customWidth="1"/>
    <col min="3" max="3" width="27.5" style="3" customWidth="1"/>
    <col min="4" max="4" width="32.5666666666667" style="3" customWidth="1"/>
    <col min="5" max="5" width="12.7333333333333" style="3" customWidth="1"/>
    <col min="6" max="6" width="20.7166666666667" style="4" customWidth="1"/>
    <col min="7" max="7" width="22.225" style="4" customWidth="1"/>
    <col min="8" max="9" width="18.0833333333333" style="4" customWidth="1"/>
    <col min="10" max="10" width="18.825" style="4" customWidth="1"/>
    <col min="11" max="11" width="14" style="3" customWidth="1"/>
    <col min="12" max="16381" width="13.3666666666667" style="3" customWidth="1"/>
    <col min="16382" max="16384" width="13.3666666666667" style="3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5" customHeight="1" spans="1:11">
      <c r="A2" s="6" t="s">
        <v>1</v>
      </c>
      <c r="B2" s="7"/>
      <c r="C2" s="7"/>
      <c r="D2" s="7"/>
      <c r="E2" s="7"/>
      <c r="F2" s="8"/>
      <c r="G2" s="8"/>
      <c r="H2" s="8"/>
      <c r="I2" s="8"/>
      <c r="J2" s="8"/>
      <c r="K2" s="7"/>
    </row>
    <row r="3" s="2" customFormat="1" ht="54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3" t="s">
        <v>12</v>
      </c>
    </row>
    <row r="4" ht="54" customHeight="1" spans="1:11">
      <c r="A4" s="11">
        <v>1</v>
      </c>
      <c r="B4" s="11" t="str">
        <f>"0101"</f>
        <v>0101</v>
      </c>
      <c r="C4" s="11" t="s">
        <v>13</v>
      </c>
      <c r="D4" s="11" t="s">
        <v>14</v>
      </c>
      <c r="E4" s="11" t="str">
        <f>"曹殿国"</f>
        <v>曹殿国</v>
      </c>
      <c r="F4" s="12">
        <v>81</v>
      </c>
      <c r="G4" s="12">
        <f t="shared" ref="G4:G9" si="0">F4*30%</f>
        <v>24.3</v>
      </c>
      <c r="H4" s="12">
        <v>88.4</v>
      </c>
      <c r="I4" s="12">
        <f t="shared" ref="I4:I9" si="1">H4*70%</f>
        <v>61.88</v>
      </c>
      <c r="J4" s="12">
        <f t="shared" ref="J4:J9" si="2">G4+I4</f>
        <v>86.18</v>
      </c>
      <c r="K4" s="14"/>
    </row>
    <row r="5" ht="54" customHeight="1" spans="1:11">
      <c r="A5" s="11">
        <v>3</v>
      </c>
      <c r="B5" s="11" t="str">
        <f>"0101"</f>
        <v>0101</v>
      </c>
      <c r="C5" s="11" t="s">
        <v>13</v>
      </c>
      <c r="D5" s="11" t="s">
        <v>15</v>
      </c>
      <c r="E5" s="11" t="str">
        <f>"范龙光"</f>
        <v>范龙光</v>
      </c>
      <c r="F5" s="12">
        <v>75</v>
      </c>
      <c r="G5" s="12">
        <f t="shared" si="0"/>
        <v>22.5</v>
      </c>
      <c r="H5" s="12">
        <v>85.4</v>
      </c>
      <c r="I5" s="12">
        <f t="shared" si="1"/>
        <v>59.78</v>
      </c>
      <c r="J5" s="12">
        <f t="shared" si="2"/>
        <v>82.28</v>
      </c>
      <c r="K5" s="14"/>
    </row>
    <row r="6" ht="54" customHeight="1" spans="1:11">
      <c r="A6" s="11">
        <v>2</v>
      </c>
      <c r="B6" s="11" t="str">
        <f>"0101"</f>
        <v>0101</v>
      </c>
      <c r="C6" s="11" t="s">
        <v>13</v>
      </c>
      <c r="D6" s="11" t="s">
        <v>16</v>
      </c>
      <c r="E6" s="11" t="str">
        <f>"杜艳军"</f>
        <v>杜艳军</v>
      </c>
      <c r="F6" s="12">
        <v>0</v>
      </c>
      <c r="G6" s="12">
        <f t="shared" si="0"/>
        <v>0</v>
      </c>
      <c r="H6" s="12">
        <v>0</v>
      </c>
      <c r="I6" s="12">
        <f t="shared" si="1"/>
        <v>0</v>
      </c>
      <c r="J6" s="12">
        <f t="shared" si="2"/>
        <v>0</v>
      </c>
      <c r="K6" s="14" t="s">
        <v>17</v>
      </c>
    </row>
    <row r="7" ht="54" customHeight="1" spans="1:11">
      <c r="A7" s="11">
        <v>4</v>
      </c>
      <c r="B7" s="11" t="str">
        <f>"0104"</f>
        <v>0104</v>
      </c>
      <c r="C7" s="11" t="s">
        <v>18</v>
      </c>
      <c r="D7" s="11" t="s">
        <v>19</v>
      </c>
      <c r="E7" s="11" t="str">
        <f>"赵双双"</f>
        <v>赵双双</v>
      </c>
      <c r="F7" s="12">
        <v>49</v>
      </c>
      <c r="G7" s="12">
        <f t="shared" si="0"/>
        <v>14.7</v>
      </c>
      <c r="H7" s="12">
        <v>80.67</v>
      </c>
      <c r="I7" s="12">
        <f t="shared" si="1"/>
        <v>56.47</v>
      </c>
      <c r="J7" s="12">
        <f t="shared" si="2"/>
        <v>71.17</v>
      </c>
      <c r="K7" s="14"/>
    </row>
    <row r="8" ht="54" customHeight="1" spans="1:11">
      <c r="A8" s="11">
        <v>5</v>
      </c>
      <c r="B8" s="11" t="str">
        <f>"0104"</f>
        <v>0104</v>
      </c>
      <c r="C8" s="11" t="s">
        <v>18</v>
      </c>
      <c r="D8" s="11" t="s">
        <v>20</v>
      </c>
      <c r="E8" s="11" t="str">
        <f>"黄勇军"</f>
        <v>黄勇军</v>
      </c>
      <c r="F8" s="12">
        <v>64</v>
      </c>
      <c r="G8" s="12">
        <f t="shared" si="0"/>
        <v>19.2</v>
      </c>
      <c r="H8" s="12">
        <v>64.33</v>
      </c>
      <c r="I8" s="12">
        <f t="shared" si="1"/>
        <v>45.03</v>
      </c>
      <c r="J8" s="12">
        <f t="shared" si="2"/>
        <v>64.23</v>
      </c>
      <c r="K8" s="14"/>
    </row>
    <row r="9" ht="54" customHeight="1" spans="1:11">
      <c r="A9" s="11">
        <v>6</v>
      </c>
      <c r="B9" s="11" t="str">
        <f>"0105"</f>
        <v>0105</v>
      </c>
      <c r="C9" s="11" t="s">
        <v>21</v>
      </c>
      <c r="D9" s="11" t="s">
        <v>22</v>
      </c>
      <c r="E9" s="11" t="str">
        <f>"张新如"</f>
        <v>张新如</v>
      </c>
      <c r="F9" s="12">
        <v>34</v>
      </c>
      <c r="G9" s="12">
        <f t="shared" si="0"/>
        <v>10.2</v>
      </c>
      <c r="H9" s="12">
        <v>50.67</v>
      </c>
      <c r="I9" s="12">
        <f t="shared" si="1"/>
        <v>35.47</v>
      </c>
      <c r="J9" s="12">
        <f t="shared" si="2"/>
        <v>45.67</v>
      </c>
      <c r="K9" s="14"/>
    </row>
  </sheetData>
  <mergeCells count="2">
    <mergeCell ref="A1:K1"/>
    <mergeCell ref="A2:K2"/>
  </mergeCells>
  <printOptions horizontalCentered="1"/>
  <pageMargins left="0.0388888888888889" right="0.0388888888888889" top="0.275" bottom="0.196527777777778" header="0.196527777777778" footer="0.0784722222222222"/>
  <pageSetup paperSize="9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</cp:lastModifiedBy>
  <dcterms:created xsi:type="dcterms:W3CDTF">2025-04-07T07:56:00Z</dcterms:created>
  <dcterms:modified xsi:type="dcterms:W3CDTF">2025-08-14T08:17:11Z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ACC3B0C391C04874BE6B52518BD76908_13</vt:lpwstr>
  </property>
  <property fmtid="{D5CDD505-2E9C-101B-9397-08002B2CF9AE}" pid="3" name="KSOProductBuildVer">
    <vt:lpwstr>2052-12.1.0.21915</vt:lpwstr>
  </property>
</Properties>
</file>