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Sheet1!$2:$6</definedName>
  </definedNames>
  <calcPr calcId="144525" concurrentCalc="0"/>
</workbook>
</file>

<file path=xl/sharedStrings.xml><?xml version="1.0" encoding="utf-8"?>
<sst xmlns="http://schemas.openxmlformats.org/spreadsheetml/2006/main" count="113" uniqueCount="87">
  <si>
    <t>附件2：</t>
  </si>
  <si>
    <t>三亚市天涯区2021年财政衔接推进乡村振兴补助资金项目完成情况表</t>
  </si>
  <si>
    <t>编制单位：天涯区财政局</t>
  </si>
  <si>
    <t>编制日期：2021年12月23日</t>
  </si>
  <si>
    <t>序号</t>
  </si>
  <si>
    <t>项目名称</t>
  </si>
  <si>
    <t>实施单位及责任人</t>
  </si>
  <si>
    <t>实施地点</t>
  </si>
  <si>
    <t>建设任务</t>
  </si>
  <si>
    <t>实施期限</t>
  </si>
  <si>
    <t>补助标准</t>
  </si>
  <si>
    <t>资金来源</t>
  </si>
  <si>
    <t>实际支出</t>
  </si>
  <si>
    <t>资金支出进度</t>
  </si>
  <si>
    <t>项目建设完成情况</t>
  </si>
  <si>
    <t>绩效目标完成情况</t>
  </si>
  <si>
    <t>合计</t>
  </si>
  <si>
    <t>中央资金</t>
  </si>
  <si>
    <t>省级资金</t>
  </si>
  <si>
    <t>市级资金</t>
  </si>
  <si>
    <t>一</t>
  </si>
  <si>
    <t>产业发展类</t>
  </si>
  <si>
    <t>天涯区肉鸽养殖产业基地项目</t>
  </si>
  <si>
    <t>天涯区农业农村局、许杰</t>
  </si>
  <si>
    <t>天涯区高峰片区</t>
  </si>
  <si>
    <t>养殖3万对种鸽子，年孵化50万只鸽子</t>
  </si>
  <si>
    <t>2021年1月-2021年12月</t>
  </si>
  <si>
    <t>已验收</t>
  </si>
  <si>
    <t>养殖约1万对种鸽子,项目实施解决了基层村集体收入薄弱问题、解决周边农户务工问题。</t>
  </si>
  <si>
    <t>天涯区扎南村绿壳蛋鸡养殖产业基地项目</t>
  </si>
  <si>
    <t>扎南村抱土小组</t>
  </si>
  <si>
    <t>养殖绿壳蛋鸡约4万只，占地10.82亩</t>
  </si>
  <si>
    <t>验收中</t>
  </si>
  <si>
    <t>建设面积2.76亩，促进高峰片区集体经济取得农业增收，实现高产高效生产，提高农村养殖业生产卫生环境，有效带动区域性农村养殖业环境。</t>
  </si>
  <si>
    <t>三亚甜瓜地理标志农产品保护工程项目</t>
  </si>
  <si>
    <t>天涯区农业农村局、陈祖勇</t>
  </si>
  <si>
    <t>三亚市天涯区梅村</t>
  </si>
  <si>
    <t>建设三亚甜瓜地理标志农产品保护工程项目规模约16.09亩，服务三亚甜瓜企业规模约2万亩</t>
  </si>
  <si>
    <t>在建</t>
  </si>
  <si>
    <t>项目已完成工程量66%，项目建设能更好树立“三亚甜瓜”品牌知名度，培养现代化种植企业管理团队，打造海南种植龙头企业，稳定就业岗位，增加当地村民种植甜瓜的经济收入，构建更加和谐的生态屏障。</t>
  </si>
  <si>
    <t>初心莲池生态园项目</t>
  </si>
  <si>
    <t>天涯区乡村振兴局、邢益飞</t>
  </si>
  <si>
    <t>抱前村</t>
  </si>
  <si>
    <t>新建初心莲舍民宿一栋</t>
  </si>
  <si>
    <t>建设内容分为建筑工程、民宿庭院工程等。因土地性质原因正变更部分设计内容，建设内容以最终为准。</t>
  </si>
  <si>
    <t>二</t>
  </si>
  <si>
    <t>基础设施类</t>
  </si>
  <si>
    <t>三亚市天涯区贫困村抱前、抱龙入户路硬化工程</t>
  </si>
  <si>
    <t>天涯区交通运输局、戴骏驰</t>
  </si>
  <si>
    <t>抱前、抱龙村委会</t>
  </si>
  <si>
    <t>路基清理、平整、新建2米宽水泥路面，本项目建设路线总长为8406米。</t>
  </si>
  <si>
    <t>已结算</t>
  </si>
  <si>
    <t>建设路线总长为8406米，惠及2个村委会299户村民，解决了村民出行难的问题，改善了村民的生活条件。</t>
  </si>
  <si>
    <t>三亚市天涯区台楼村委会道路硬化工程</t>
  </si>
  <si>
    <t>台楼村</t>
  </si>
  <si>
    <t>建设道路总长度1837m，其中新建道路硬化长度为977m；宽度约3.5米。</t>
  </si>
  <si>
    <t>2021年1月-2021年8月</t>
  </si>
  <si>
    <t>建设道路总长度1837米，其中新建道路硬化长度为977米；道路拓宽、修补长度为860米；极大的解决村民交通便利性问题，有效提升村民生活和农业生产效率。</t>
  </si>
  <si>
    <t>天涯区高峰片区农村道路拓宽改造工程</t>
  </si>
  <si>
    <t>扎南、立新、台楼、抱前村委会</t>
  </si>
  <si>
    <t>建设9条道路，路线总长为9774米。其中扎南村委会包含2条路线，立新村委会包含2条路线，台楼村委会包含3条路线，抱前村委会包含2条路线。</t>
  </si>
  <si>
    <t>建设9条道路，路线总长为9774米。其中扎南村委会包含2条路线，立新村委会包含2条路线，台楼村委会包含3条路线，抱前村委会包含2条路线；解决了村民出行难的问题，改善了村民的生活条件。</t>
  </si>
  <si>
    <t>三亚市天涯区扎南村委会道路修复工程</t>
  </si>
  <si>
    <t>扎南村</t>
  </si>
  <si>
    <t>修复路面992平方米，挡土墙200立方米，排水沟200米，路肩矮墙21立方米。</t>
  </si>
  <si>
    <t>修复路面992平方米，挡土墙200立方米，排水沟200米，路肩矮墙21立方米；极大的解决村民交通便利性问题，有效提升村民生活和农业生产效率。</t>
  </si>
  <si>
    <t>天涯区台楼村委会路灯安装工程</t>
  </si>
  <si>
    <t>天涯区住房和城乡建设局、周正汉</t>
  </si>
  <si>
    <t>工程道路总长约5900米，道路照明灯杆单侧布置，选用光源为40W的LED单臂路灯，灯具高6米，共216座路灯，</t>
  </si>
  <si>
    <t>工程道路总长约5900米，道路照明灯杆单侧布置，选用光源为40W的LED单臂路灯，灯具高6米，共216座路灯目前已全部完成安装亮灯使用，极大的解决村民交通便利性问题，对减低交通事故发生率有明显作用。</t>
  </si>
  <si>
    <t>天涯区文门村委会西风村一、二小组村道照明工程</t>
  </si>
  <si>
    <t>西风村一、二小组</t>
  </si>
  <si>
    <t>工程路总长3325米，路宽5米，道路单侧安装60WLED单臂路灯，高约6米，共116座，</t>
  </si>
  <si>
    <t>工程路总长3325米，路宽5米，道路单侧安装60WLED单臂路灯，高约6米，共116座路灯目前已完成安装48盏，待所有路灯都完成安装后，将极大的解决村民交通便利性问题，对减低交通事故发生率有明显作用。</t>
  </si>
  <si>
    <t>天涯区抱龙村委会入村主干道路灯安装工程</t>
  </si>
  <si>
    <t>抱龙村</t>
  </si>
  <si>
    <t>工程道路总长约5600米，道路照明灯杆单侧布置，选用光源为40W的LED单臂路灯，灯具高约6米，</t>
  </si>
  <si>
    <t>工程道路总长约5600米，道路照明灯杆单侧布置，选用光源为40W的LED单臂路灯，灯具高约6米，共203座路灯都已完成安装并亮灯使用，极大的解决村民交通便利性问题，减低交通事故发生率有明显作用。</t>
  </si>
  <si>
    <t>三</t>
  </si>
  <si>
    <t>就业扶贫类</t>
  </si>
  <si>
    <t>天涯区脱贫户和边缘户就业扶持项目</t>
  </si>
  <si>
    <t>天涯区人社局、邓良旺</t>
  </si>
  <si>
    <t>高峰片区、天涯片区</t>
  </si>
  <si>
    <t>脱贫家庭劳动力外出奖补4.8万元和乡村公益岗位（原就业扶贫公益专岗）补贴约158.25万</t>
  </si>
  <si>
    <t>脱贫家庭劳动力外出奖补（连续外出务工每月300元奖励、灵活就业每人每月200元奖励、对于省内市外务工的,给予每人每年200元的一次性交通补助）和乡村公益岗位（原就业扶贫公益专岗）补贴标准每人每月1336元。</t>
  </si>
  <si>
    <t>通过脱贫家庭劳动力外出奖补和乡村公益岗位（原就业扶贫公益专岗）补贴,提高他们的就业积极性和稳定性。</t>
  </si>
  <si>
    <t>备注：1.资金支出进度栏按照实际支出数据统计，不能以财政拨款代替实际支出；
      2.项目建设完成情况分为未实施、在建、已竣工、已验收、已结算等；
      3.对未完成绩效目标的项目简要说明原因；
      4.表中金额以万元为单位，保留两位小数。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</si>
</sst>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新宋体"/>
      <charset val="134"/>
    </font>
    <font>
      <sz val="10"/>
      <name val="新宋体"/>
      <charset val="134"/>
    </font>
    <font>
      <b/>
      <sz val="26"/>
      <color indexed="8"/>
      <name val="宋体"/>
      <charset val="134"/>
    </font>
    <font>
      <sz val="26"/>
      <name val="宋体"/>
      <charset val="134"/>
    </font>
    <font>
      <sz val="11"/>
      <color indexed="0"/>
      <name val="宋体"/>
      <charset val="134"/>
    </font>
    <font>
      <b/>
      <sz val="11"/>
      <color indexed="0"/>
      <name val="宋体"/>
      <charset val="134"/>
    </font>
    <font>
      <b/>
      <sz val="11"/>
      <color indexed="0"/>
      <name val="新宋体"/>
      <charset val="134"/>
    </font>
    <font>
      <b/>
      <sz val="10"/>
      <name val="新宋体"/>
      <charset val="134"/>
    </font>
    <font>
      <sz val="10"/>
      <color indexed="8"/>
      <name val="新宋体"/>
      <charset val="134"/>
    </font>
    <font>
      <sz val="10"/>
      <color theme="1"/>
      <name val="新宋体"/>
      <charset val="134"/>
    </font>
    <font>
      <sz val="10"/>
      <color indexed="0"/>
      <name val="新宋体"/>
      <charset val="134"/>
    </font>
    <font>
      <b/>
      <sz val="10"/>
      <color indexed="0"/>
      <name val="新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25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6" borderId="9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33" fillId="32" borderId="1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9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3" fontId="10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3" fontId="1" fillId="0" borderId="0" xfId="0" applyNumberFormat="1" applyFont="1" applyFill="1" applyAlignment="1">
      <alignment horizontal="center" vertical="center"/>
    </xf>
    <xf numFmtId="10" fontId="7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horizontal="left" vertical="center"/>
    </xf>
    <xf numFmtId="43" fontId="2" fillId="2" borderId="1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3" fontId="2" fillId="2" borderId="5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11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workbookViewId="0">
      <pane xSplit="2" ySplit="6" topLeftCell="F7" activePane="bottomRight" state="frozen"/>
      <selection/>
      <selection pane="topRight"/>
      <selection pane="bottomLeft"/>
      <selection pane="bottomRight" activeCell="O3" sqref="O3"/>
    </sheetView>
  </sheetViews>
  <sheetFormatPr defaultColWidth="9" defaultRowHeight="13.5"/>
  <cols>
    <col min="1" max="1" width="5.625" style="1" customWidth="1"/>
    <col min="2" max="2" width="26.375" style="7" customWidth="1"/>
    <col min="3" max="3" width="20.25" style="7" customWidth="1"/>
    <col min="4" max="4" width="15.625" style="7" customWidth="1"/>
    <col min="5" max="5" width="19.25" style="7" customWidth="1"/>
    <col min="6" max="6" width="19.625" style="7" customWidth="1"/>
    <col min="7" max="7" width="10.625" style="7" customWidth="1"/>
    <col min="8" max="12" width="12.625" style="8" customWidth="1"/>
    <col min="13" max="13" width="8.625" style="9" customWidth="1"/>
    <col min="14" max="14" width="11.5" style="7" customWidth="1"/>
    <col min="15" max="15" width="42.75" style="10" customWidth="1"/>
    <col min="16" max="16384" width="9" style="1"/>
  </cols>
  <sheetData>
    <row r="1" s="1" customFormat="1" ht="15" customHeight="1" spans="1:15">
      <c r="A1" s="1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9"/>
      <c r="N1" s="7"/>
      <c r="O1" s="10"/>
    </row>
    <row r="2" s="1" customFormat="1" ht="40" customHeight="1" spans="1:15">
      <c r="A2" s="11" t="s">
        <v>1</v>
      </c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42"/>
      <c r="N2" s="12"/>
      <c r="O2" s="43"/>
    </row>
    <row r="3" s="1" customFormat="1" ht="20.1" customHeight="1" spans="1:15">
      <c r="A3" s="14" t="s">
        <v>2</v>
      </c>
      <c r="B3" s="15"/>
      <c r="C3" s="7"/>
      <c r="D3" s="7"/>
      <c r="E3" s="16"/>
      <c r="F3" s="16"/>
      <c r="G3" s="16"/>
      <c r="H3" s="17"/>
      <c r="I3" s="17"/>
      <c r="J3" s="17"/>
      <c r="K3" s="8"/>
      <c r="L3" s="44"/>
      <c r="M3" s="45"/>
      <c r="N3" s="45"/>
      <c r="O3" s="46" t="s">
        <v>3</v>
      </c>
    </row>
    <row r="4" s="2" customFormat="1" ht="30" customHeight="1" spans="1:15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9" t="s">
        <v>11</v>
      </c>
      <c r="I4" s="47"/>
      <c r="J4" s="47"/>
      <c r="K4" s="47"/>
      <c r="L4" s="48" t="s">
        <v>12</v>
      </c>
      <c r="M4" s="49" t="s">
        <v>13</v>
      </c>
      <c r="N4" s="50" t="s">
        <v>14</v>
      </c>
      <c r="O4" s="50" t="s">
        <v>15</v>
      </c>
    </row>
    <row r="5" s="2" customFormat="1" ht="30" customHeight="1" spans="1:15">
      <c r="A5" s="18"/>
      <c r="B5" s="18"/>
      <c r="C5" s="18"/>
      <c r="D5" s="18"/>
      <c r="E5" s="18"/>
      <c r="F5" s="18"/>
      <c r="G5" s="18"/>
      <c r="H5" s="19" t="s">
        <v>16</v>
      </c>
      <c r="I5" s="47" t="s">
        <v>17</v>
      </c>
      <c r="J5" s="47" t="s">
        <v>18</v>
      </c>
      <c r="K5" s="47" t="s">
        <v>19</v>
      </c>
      <c r="L5" s="51"/>
      <c r="M5" s="49"/>
      <c r="N5" s="50"/>
      <c r="O5" s="50"/>
    </row>
    <row r="6" s="3" customFormat="1" ht="30" customHeight="1" spans="1:15">
      <c r="A6" s="20" t="s">
        <v>16</v>
      </c>
      <c r="B6" s="21"/>
      <c r="C6" s="22"/>
      <c r="D6" s="22"/>
      <c r="E6" s="22"/>
      <c r="F6" s="22"/>
      <c r="G6" s="22"/>
      <c r="H6" s="23">
        <f t="shared" ref="H6:H11" si="0">SUM(I6:K6)</f>
        <v>2950</v>
      </c>
      <c r="I6" s="23">
        <f t="shared" ref="I6:L6" si="1">I7+I12+I20</f>
        <v>1200</v>
      </c>
      <c r="J6" s="23">
        <f t="shared" si="1"/>
        <v>750</v>
      </c>
      <c r="K6" s="23">
        <f t="shared" si="1"/>
        <v>1000</v>
      </c>
      <c r="L6" s="23">
        <f t="shared" si="1"/>
        <v>2950</v>
      </c>
      <c r="M6" s="52">
        <f t="shared" ref="M6:M11" si="2">IF(L6=0,0,L6/H6)</f>
        <v>1</v>
      </c>
      <c r="N6" s="53"/>
      <c r="O6" s="54"/>
    </row>
    <row r="7" s="4" customFormat="1" ht="30" customHeight="1" spans="1:15">
      <c r="A7" s="24" t="s">
        <v>20</v>
      </c>
      <c r="B7" s="25" t="s">
        <v>21</v>
      </c>
      <c r="C7" s="24"/>
      <c r="D7" s="24"/>
      <c r="E7" s="24"/>
      <c r="F7" s="24"/>
      <c r="G7" s="24"/>
      <c r="H7" s="26">
        <f t="shared" si="0"/>
        <v>1947.95</v>
      </c>
      <c r="I7" s="26">
        <f>SUM(I8:I11)</f>
        <v>1000</v>
      </c>
      <c r="J7" s="26">
        <f>SUM(J8:J11)</f>
        <v>447.95</v>
      </c>
      <c r="K7" s="26">
        <f>SUM(K8:K11)</f>
        <v>500</v>
      </c>
      <c r="L7" s="26">
        <f>SUM(L8:L11)</f>
        <v>1947.95</v>
      </c>
      <c r="M7" s="55">
        <f t="shared" si="2"/>
        <v>1</v>
      </c>
      <c r="N7" s="56"/>
      <c r="O7" s="57"/>
    </row>
    <row r="8" s="5" customFormat="1" ht="42" customHeight="1" spans="1:15">
      <c r="A8" s="27">
        <v>1</v>
      </c>
      <c r="B8" s="28" t="s">
        <v>22</v>
      </c>
      <c r="C8" s="28" t="s">
        <v>23</v>
      </c>
      <c r="D8" s="27" t="s">
        <v>24</v>
      </c>
      <c r="E8" s="27" t="s">
        <v>25</v>
      </c>
      <c r="F8" s="27" t="s">
        <v>26</v>
      </c>
      <c r="G8" s="27"/>
      <c r="H8" s="29">
        <f t="shared" si="0"/>
        <v>300</v>
      </c>
      <c r="I8" s="58">
        <v>200</v>
      </c>
      <c r="J8" s="58">
        <v>100</v>
      </c>
      <c r="K8" s="58"/>
      <c r="L8" s="29">
        <v>300</v>
      </c>
      <c r="M8" s="59">
        <f t="shared" si="2"/>
        <v>1</v>
      </c>
      <c r="N8" s="60" t="s">
        <v>27</v>
      </c>
      <c r="O8" s="28" t="s">
        <v>28</v>
      </c>
    </row>
    <row r="9" s="5" customFormat="1" ht="48" customHeight="1" spans="1:15">
      <c r="A9" s="27">
        <v>2</v>
      </c>
      <c r="B9" s="28" t="s">
        <v>29</v>
      </c>
      <c r="C9" s="28" t="s">
        <v>23</v>
      </c>
      <c r="D9" s="27" t="s">
        <v>30</v>
      </c>
      <c r="E9" s="27" t="s">
        <v>31</v>
      </c>
      <c r="F9" s="27" t="s">
        <v>26</v>
      </c>
      <c r="G9" s="27"/>
      <c r="H9" s="29">
        <f t="shared" si="0"/>
        <v>650</v>
      </c>
      <c r="I9" s="58"/>
      <c r="J9" s="58">
        <v>150</v>
      </c>
      <c r="K9" s="58">
        <v>500</v>
      </c>
      <c r="L9" s="29">
        <v>650</v>
      </c>
      <c r="M9" s="59">
        <f t="shared" si="2"/>
        <v>1</v>
      </c>
      <c r="N9" s="60" t="s">
        <v>32</v>
      </c>
      <c r="O9" s="28" t="s">
        <v>33</v>
      </c>
    </row>
    <row r="10" s="5" customFormat="1" ht="64" customHeight="1" spans="1:15">
      <c r="A10" s="27">
        <v>3</v>
      </c>
      <c r="B10" s="28" t="s">
        <v>34</v>
      </c>
      <c r="C10" s="28" t="s">
        <v>35</v>
      </c>
      <c r="D10" s="27" t="s">
        <v>36</v>
      </c>
      <c r="E10" s="27" t="s">
        <v>37</v>
      </c>
      <c r="F10" s="27" t="s">
        <v>26</v>
      </c>
      <c r="G10" s="27"/>
      <c r="H10" s="29">
        <f t="shared" si="0"/>
        <v>687.95</v>
      </c>
      <c r="I10" s="58">
        <v>600</v>
      </c>
      <c r="J10" s="58">
        <v>87.95</v>
      </c>
      <c r="K10" s="58"/>
      <c r="L10" s="29">
        <v>687.95</v>
      </c>
      <c r="M10" s="59">
        <f t="shared" si="2"/>
        <v>1</v>
      </c>
      <c r="N10" s="60" t="s">
        <v>38</v>
      </c>
      <c r="O10" s="27" t="s">
        <v>39</v>
      </c>
    </row>
    <row r="11" s="5" customFormat="1" ht="43" customHeight="1" spans="1:15">
      <c r="A11" s="27">
        <v>4</v>
      </c>
      <c r="B11" s="27" t="s">
        <v>40</v>
      </c>
      <c r="C11" s="27" t="s">
        <v>41</v>
      </c>
      <c r="D11" s="27" t="s">
        <v>42</v>
      </c>
      <c r="E11" s="27" t="s">
        <v>43</v>
      </c>
      <c r="F11" s="27" t="s">
        <v>26</v>
      </c>
      <c r="G11" s="27"/>
      <c r="H11" s="29">
        <f t="shared" si="0"/>
        <v>310</v>
      </c>
      <c r="I11" s="58">
        <v>200</v>
      </c>
      <c r="J11" s="58">
        <v>110</v>
      </c>
      <c r="K11" s="61"/>
      <c r="L11" s="29">
        <v>310</v>
      </c>
      <c r="M11" s="59">
        <f t="shared" si="2"/>
        <v>1</v>
      </c>
      <c r="N11" s="27" t="s">
        <v>38</v>
      </c>
      <c r="O11" s="27" t="s">
        <v>44</v>
      </c>
    </row>
    <row r="12" s="6" customFormat="1" ht="30" customHeight="1" spans="1:15">
      <c r="A12" s="25" t="s">
        <v>45</v>
      </c>
      <c r="B12" s="25" t="s">
        <v>46</v>
      </c>
      <c r="C12" s="25"/>
      <c r="D12" s="25"/>
      <c r="E12" s="30"/>
      <c r="F12" s="25"/>
      <c r="G12" s="25"/>
      <c r="H12" s="26">
        <f t="shared" ref="H12:H21" si="3">SUM(I12:K12)</f>
        <v>850</v>
      </c>
      <c r="I12" s="26">
        <f>SUM(I13:I19)</f>
        <v>200</v>
      </c>
      <c r="J12" s="26">
        <f>SUM(J13:J19)</f>
        <v>150</v>
      </c>
      <c r="K12" s="26">
        <f>SUM(K13:K19)</f>
        <v>500</v>
      </c>
      <c r="L12" s="26">
        <f>SUM(L13:L19)</f>
        <v>850</v>
      </c>
      <c r="M12" s="55">
        <f t="shared" ref="M12:M21" si="4">IF(L12=0,0,L12/H12)</f>
        <v>1</v>
      </c>
      <c r="N12" s="62"/>
      <c r="O12" s="63"/>
    </row>
    <row r="13" s="5" customFormat="1" ht="45" customHeight="1" spans="1:15">
      <c r="A13" s="27">
        <v>5</v>
      </c>
      <c r="B13" s="31" t="s">
        <v>47</v>
      </c>
      <c r="C13" s="28" t="s">
        <v>48</v>
      </c>
      <c r="D13" s="27" t="s">
        <v>49</v>
      </c>
      <c r="E13" s="27" t="s">
        <v>50</v>
      </c>
      <c r="F13" s="27" t="s">
        <v>26</v>
      </c>
      <c r="G13" s="27"/>
      <c r="H13" s="32">
        <f t="shared" si="3"/>
        <v>200</v>
      </c>
      <c r="I13" s="58">
        <v>200</v>
      </c>
      <c r="J13" s="58"/>
      <c r="K13" s="58"/>
      <c r="L13" s="29">
        <v>200</v>
      </c>
      <c r="M13" s="59">
        <f t="shared" si="4"/>
        <v>1</v>
      </c>
      <c r="N13" s="60" t="s">
        <v>51</v>
      </c>
      <c r="O13" s="28" t="s">
        <v>52</v>
      </c>
    </row>
    <row r="14" s="5" customFormat="1" ht="51" customHeight="1" spans="1:15">
      <c r="A14" s="27">
        <v>6</v>
      </c>
      <c r="B14" s="31" t="s">
        <v>53</v>
      </c>
      <c r="C14" s="28" t="s">
        <v>48</v>
      </c>
      <c r="D14" s="27" t="s">
        <v>54</v>
      </c>
      <c r="E14" s="27" t="s">
        <v>55</v>
      </c>
      <c r="F14" s="27" t="s">
        <v>56</v>
      </c>
      <c r="G14" s="27"/>
      <c r="H14" s="32">
        <v>150</v>
      </c>
      <c r="I14" s="58"/>
      <c r="J14" s="58"/>
      <c r="K14" s="58">
        <v>150</v>
      </c>
      <c r="L14" s="29">
        <v>150</v>
      </c>
      <c r="M14" s="59">
        <f t="shared" si="4"/>
        <v>1</v>
      </c>
      <c r="N14" s="60" t="s">
        <v>51</v>
      </c>
      <c r="O14" s="28" t="s">
        <v>57</v>
      </c>
    </row>
    <row r="15" s="5" customFormat="1" ht="65" customHeight="1" spans="1:15">
      <c r="A15" s="27">
        <v>7</v>
      </c>
      <c r="B15" s="31" t="s">
        <v>58</v>
      </c>
      <c r="C15" s="28" t="s">
        <v>48</v>
      </c>
      <c r="D15" s="27" t="s">
        <v>59</v>
      </c>
      <c r="E15" s="27" t="s">
        <v>60</v>
      </c>
      <c r="F15" s="27" t="s">
        <v>56</v>
      </c>
      <c r="G15" s="27"/>
      <c r="H15" s="32">
        <v>160</v>
      </c>
      <c r="I15" s="58"/>
      <c r="J15" s="58">
        <v>150</v>
      </c>
      <c r="K15" s="58">
        <v>10</v>
      </c>
      <c r="L15" s="29">
        <v>160</v>
      </c>
      <c r="M15" s="59">
        <f t="shared" si="4"/>
        <v>1</v>
      </c>
      <c r="N15" s="60" t="s">
        <v>51</v>
      </c>
      <c r="O15" s="28" t="s">
        <v>61</v>
      </c>
    </row>
    <row r="16" s="5" customFormat="1" ht="51" customHeight="1" spans="1:15">
      <c r="A16" s="27">
        <v>8</v>
      </c>
      <c r="B16" s="31" t="s">
        <v>62</v>
      </c>
      <c r="C16" s="28" t="s">
        <v>48</v>
      </c>
      <c r="D16" s="27" t="s">
        <v>63</v>
      </c>
      <c r="E16" s="27" t="s">
        <v>64</v>
      </c>
      <c r="F16" s="27" t="s">
        <v>56</v>
      </c>
      <c r="G16" s="27"/>
      <c r="H16" s="32">
        <v>50</v>
      </c>
      <c r="I16" s="58"/>
      <c r="J16" s="58"/>
      <c r="K16" s="58">
        <v>50</v>
      </c>
      <c r="L16" s="29">
        <v>50</v>
      </c>
      <c r="M16" s="59">
        <f t="shared" si="4"/>
        <v>1</v>
      </c>
      <c r="N16" s="60" t="s">
        <v>51</v>
      </c>
      <c r="O16" s="28" t="s">
        <v>65</v>
      </c>
    </row>
    <row r="17" s="5" customFormat="1" ht="67" customHeight="1" spans="1:15">
      <c r="A17" s="27">
        <v>9</v>
      </c>
      <c r="B17" s="31" t="s">
        <v>66</v>
      </c>
      <c r="C17" s="33" t="s">
        <v>67</v>
      </c>
      <c r="D17" s="27" t="s">
        <v>54</v>
      </c>
      <c r="E17" s="27" t="s">
        <v>68</v>
      </c>
      <c r="F17" s="27" t="s">
        <v>26</v>
      </c>
      <c r="G17" s="27"/>
      <c r="H17" s="32">
        <f t="shared" si="3"/>
        <v>70</v>
      </c>
      <c r="I17" s="58"/>
      <c r="J17" s="58"/>
      <c r="K17" s="58">
        <v>70</v>
      </c>
      <c r="L17" s="29">
        <v>70</v>
      </c>
      <c r="M17" s="59">
        <f t="shared" si="4"/>
        <v>1</v>
      </c>
      <c r="N17" s="60" t="s">
        <v>27</v>
      </c>
      <c r="O17" s="28" t="s">
        <v>69</v>
      </c>
    </row>
    <row r="18" s="5" customFormat="1" ht="72" customHeight="1" spans="1:15">
      <c r="A18" s="27">
        <v>10</v>
      </c>
      <c r="B18" s="31" t="s">
        <v>70</v>
      </c>
      <c r="C18" s="33" t="s">
        <v>67</v>
      </c>
      <c r="D18" s="27" t="s">
        <v>71</v>
      </c>
      <c r="E18" s="27" t="s">
        <v>72</v>
      </c>
      <c r="F18" s="27" t="s">
        <v>26</v>
      </c>
      <c r="G18" s="27"/>
      <c r="H18" s="32">
        <f t="shared" si="3"/>
        <v>150</v>
      </c>
      <c r="I18" s="58"/>
      <c r="J18" s="58"/>
      <c r="K18" s="58">
        <v>150</v>
      </c>
      <c r="L18" s="29">
        <v>150</v>
      </c>
      <c r="M18" s="59">
        <f t="shared" si="4"/>
        <v>1</v>
      </c>
      <c r="N18" s="60" t="s">
        <v>38</v>
      </c>
      <c r="O18" s="28" t="s">
        <v>73</v>
      </c>
    </row>
    <row r="19" s="5" customFormat="1" ht="66" customHeight="1" spans="1:15">
      <c r="A19" s="27">
        <v>11</v>
      </c>
      <c r="B19" s="31" t="s">
        <v>74</v>
      </c>
      <c r="C19" s="33" t="s">
        <v>67</v>
      </c>
      <c r="D19" s="27" t="s">
        <v>75</v>
      </c>
      <c r="E19" s="27" t="s">
        <v>76</v>
      </c>
      <c r="F19" s="27" t="s">
        <v>26</v>
      </c>
      <c r="G19" s="27"/>
      <c r="H19" s="32">
        <f t="shared" si="3"/>
        <v>70</v>
      </c>
      <c r="I19" s="58"/>
      <c r="J19" s="58"/>
      <c r="K19" s="58">
        <v>70</v>
      </c>
      <c r="L19" s="29">
        <v>70</v>
      </c>
      <c r="M19" s="59">
        <f t="shared" si="4"/>
        <v>1</v>
      </c>
      <c r="N19" s="60" t="s">
        <v>32</v>
      </c>
      <c r="O19" s="28" t="s">
        <v>77</v>
      </c>
    </row>
    <row r="20" s="6" customFormat="1" ht="30" customHeight="1" spans="1:15">
      <c r="A20" s="25" t="s">
        <v>78</v>
      </c>
      <c r="B20" s="25" t="s">
        <v>79</v>
      </c>
      <c r="C20" s="25"/>
      <c r="D20" s="25"/>
      <c r="E20" s="30"/>
      <c r="F20" s="25"/>
      <c r="G20" s="25"/>
      <c r="H20" s="26">
        <f t="shared" si="3"/>
        <v>152.05</v>
      </c>
      <c r="I20" s="26">
        <f>SUM(I21:I21)</f>
        <v>0</v>
      </c>
      <c r="J20" s="26">
        <f>SUM(J21:J21)</f>
        <v>152.05</v>
      </c>
      <c r="K20" s="26">
        <f>SUM(K21:K21)</f>
        <v>0</v>
      </c>
      <c r="L20" s="26">
        <f>SUM(L21:L21)</f>
        <v>152.05</v>
      </c>
      <c r="M20" s="55">
        <f t="shared" si="4"/>
        <v>1</v>
      </c>
      <c r="N20" s="25"/>
      <c r="O20" s="63"/>
    </row>
    <row r="21" s="5" customFormat="1" ht="78" customHeight="1" spans="1:15">
      <c r="A21" s="27">
        <v>12</v>
      </c>
      <c r="B21" s="34" t="s">
        <v>80</v>
      </c>
      <c r="C21" s="35" t="s">
        <v>81</v>
      </c>
      <c r="D21" s="36" t="s">
        <v>82</v>
      </c>
      <c r="E21" s="37" t="s">
        <v>83</v>
      </c>
      <c r="F21" s="37" t="s">
        <v>26</v>
      </c>
      <c r="G21" s="37" t="s">
        <v>84</v>
      </c>
      <c r="H21" s="38">
        <f t="shared" si="3"/>
        <v>152.05</v>
      </c>
      <c r="I21" s="29"/>
      <c r="J21" s="64">
        <v>152.05</v>
      </c>
      <c r="K21" s="29"/>
      <c r="L21" s="29">
        <v>152.05</v>
      </c>
      <c r="M21" s="65">
        <f t="shared" si="4"/>
        <v>1</v>
      </c>
      <c r="N21" s="66" t="s">
        <v>51</v>
      </c>
      <c r="O21" s="36" t="s">
        <v>85</v>
      </c>
    </row>
    <row r="22" s="2" customFormat="1" spans="1:15">
      <c r="A22" s="39"/>
      <c r="B22" s="39"/>
      <c r="C22" s="39"/>
      <c r="D22" s="39"/>
      <c r="E22" s="39"/>
      <c r="F22" s="39"/>
      <c r="G22" s="39"/>
      <c r="H22" s="8"/>
      <c r="I22" s="8"/>
      <c r="J22" s="8"/>
      <c r="K22" s="8"/>
      <c r="L22" s="8"/>
      <c r="M22" s="67"/>
      <c r="N22" s="39"/>
      <c r="O22" s="68"/>
    </row>
    <row r="23" s="1" customFormat="1" ht="75" customHeight="1" spans="1:15">
      <c r="A23" s="40" t="s">
        <v>86</v>
      </c>
      <c r="B23" s="41"/>
      <c r="C23" s="41"/>
      <c r="D23" s="41"/>
      <c r="E23" s="41"/>
      <c r="F23" s="41"/>
      <c r="G23" s="41"/>
      <c r="H23" s="8"/>
      <c r="I23" s="8"/>
      <c r="J23" s="8"/>
      <c r="K23" s="8"/>
      <c r="L23" s="8"/>
      <c r="M23" s="9"/>
      <c r="N23" s="41"/>
      <c r="O23" s="69"/>
    </row>
  </sheetData>
  <mergeCells count="15">
    <mergeCell ref="A2:O2"/>
    <mergeCell ref="H4:K4"/>
    <mergeCell ref="A6:B6"/>
    <mergeCell ref="A23:O23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</mergeCells>
  <pageMargins left="0.708333333333333" right="0" top="0.590277777777778" bottom="0.590277777777778" header="0.511805555555556" footer="0.393055555555556"/>
  <pageSetup paperSize="8" scale="83" fitToHeight="0" orientation="landscape" horizontalDpi="600"/>
  <headerFooter>
    <oddFooter>&amp;C第 &amp;P 页，共 &amp;N 页</oddFooter>
  </headerFooter>
  <ignoredErrors>
    <ignoredError sqref="H17:H21 H8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silly#</cp:lastModifiedBy>
  <dcterms:created xsi:type="dcterms:W3CDTF">2017-12-21T01:11:00Z</dcterms:created>
  <dcterms:modified xsi:type="dcterms:W3CDTF">2021-12-31T08:27:40Z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